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activeTab="0"/>
  </bookViews>
  <sheets>
    <sheet name="Расходы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Excel_BuiltIn_Print_Titles_1_1">#REF!</definedName>
    <definedName name="Excel_BuiltIn_Print_Titles_1_1_1">#REF!</definedName>
    <definedName name="Excel_BuiltIn_Print_Titles_2_1">'Расходы'!$11:$11</definedName>
    <definedName name="Excel_BuiltIn_Print_Titles_2_1_1">'Расходы'!$A$11:$ID$11</definedName>
    <definedName name="Excel_BuiltIn_Print_Titles_3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_xlnm.Print_Titles" localSheetId="0">'Расходы'!$11:$11</definedName>
    <definedName name="_xlnm.Print_Area" localSheetId="0">'Расходы'!$A$1:$F$54</definedName>
  </definedNames>
  <calcPr fullCalcOnLoad="1"/>
</workbook>
</file>

<file path=xl/sharedStrings.xml><?xml version="1.0" encoding="utf-8"?>
<sst xmlns="http://schemas.openxmlformats.org/spreadsheetml/2006/main" count="141" uniqueCount="72">
  <si>
    <t>Приложение 5</t>
  </si>
  <si>
    <t>Пограничного муниципального района</t>
  </si>
  <si>
    <t>(в рублях)</t>
  </si>
  <si>
    <t xml:space="preserve"> Наименование показателя</t>
  </si>
  <si>
    <t>Процент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</si>
  <si>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</si>
  <si>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</si>
  <si>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</si>
  <si>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</si>
  <si>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</si>
  <si>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налоговых, таможенных органов и органов финансового (финансово-бюджетного) надзора</t>
  </si>
  <si>
    <t xml:space="preserve">  Резервные фонды</t>
  </si>
  <si>
    <t>0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</si>
  <si>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</si>
  <si>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</si>
  <si>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</si>
  <si>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>НАЦИОНАЛЬНАЯ ЭКОНОМИКА</t>
  </si>
  <si>
    <t xml:space="preserve">  Другие вопросы в области национальной экономики</t>
  </si>
  <si>
    <t>ОБРАЗОВАНИЕ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</si>
  <si>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</si>
  <si>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</si>
  <si>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</si>
  <si>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</si>
  <si>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>КУЛЬТУРА, КИНЕМАТОГРАФИЯ И СРЕДСТВА МАССОВОЙ ИНФОРМАЦИИ</t>
  </si>
  <si>
    <t xml:space="preserve">  Культура</t>
  </si>
  <si>
    <t xml:space="preserve">  Другие вопросы в области культуры, кинематографии</t>
  </si>
  <si>
    <t>СОЦИАЛЬНАЯ ПОЛИТИКА</t>
  </si>
  <si>
    <t xml:space="preserve">  Пенсионное обеспечение</t>
  </si>
  <si>
    <t xml:space="preserve">  Охрана семьи и детства</t>
  </si>
  <si>
    <t>ФИЗИЧЕСКАЯ КУЛЬТУРА И СПОРТ</t>
  </si>
  <si>
    <t xml:space="preserve">  Физическая культура</t>
  </si>
  <si>
    <t>СРЕДСТВА МАССОВОЙ ИНФОРМАЦИИ</t>
  </si>
  <si>
    <t xml:space="preserve">  МЕЖБЮДЖЕТНЫЕ ТРАНСФЕРТЫ ОБЩЕГО ХАРАКТЕРА БЮДЖЕТАМ СУБЬЕКТОВ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</si>
  <si>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</si>
  <si>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Всего расходов:</t>
  </si>
  <si>
    <t>Сельское хозяйство и рыболовство</t>
  </si>
  <si>
    <t>Транспорт</t>
  </si>
  <si>
    <t>ЖИЛИЩНО-КОММУНАЛЬНОЕ ХОЗЯЙСТВО</t>
  </si>
  <si>
    <t xml:space="preserve">  Другие вопросы в области жилищно-коммунального хозяйства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</si>
  <si>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</si>
  <si>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</si>
  <si>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</si>
  <si>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</si>
  <si>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</si>
  <si>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</si>
  <si>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Социальная политика</t>
  </si>
  <si>
    <t xml:space="preserve">по разделам и подразделам классификации  расходов бюджетов </t>
  </si>
  <si>
    <t>Раздел</t>
  </si>
  <si>
    <t>Подраздел</t>
  </si>
  <si>
    <t>00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</si>
  <si>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</si>
  <si>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</si>
  <si>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</si>
  <si>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</si>
  <si>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</si>
  <si>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</si>
  <si>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</si>
  <si>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</si>
  <si>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</si>
  <si>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08</t>
  </si>
  <si>
    <t>09</t>
  </si>
  <si>
    <t>12</t>
  </si>
  <si>
    <t>10</t>
  </si>
  <si>
    <t>14</t>
  </si>
  <si>
    <t>от ____________  № _______</t>
  </si>
  <si>
    <t xml:space="preserve"> Показатели  расходов районного бюджета за 2017 год </t>
  </si>
  <si>
    <t>Уточненный бюджет 2017 года</t>
  </si>
  <si>
    <t>Кассовое исполнение за 2017 год</t>
  </si>
  <si>
    <t xml:space="preserve"> Дополнительное образование детей</t>
  </si>
  <si>
    <t>Иные дотации</t>
  </si>
  <si>
    <t xml:space="preserve"> Периодическая печать и издательства</t>
  </si>
  <si>
    <t>к муниципальному правовому акту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</si>
</sst>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sz val="6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 horizontal="left" wrapText="1" shrinkToFit="1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horizontal="left" wrapText="1" shrinkToFit="1"/>
    </xf>
    <xf numFmtId="49" fontId="19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left" wrapText="1" shrinkToFit="1"/>
    </xf>
    <xf numFmtId="0" fontId="24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 shrinkToFit="1"/>
    </xf>
    <xf numFmtId="0" fontId="25" fillId="0" borderId="11" xfId="0" applyFont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1" xfId="0" applyFont="1" applyFill="1" applyBorder="1" applyAlignment="1">
      <alignment horizontal="left" wrapText="1" shrinkToFit="1"/>
    </xf>
    <xf numFmtId="49" fontId="22" fillId="0" borderId="11" xfId="0" applyNumberFormat="1" applyFont="1" applyFill="1" applyBorder="1" applyAlignment="1">
      <alignment horizontal="center" shrinkToFit="1"/>
    </xf>
    <xf numFmtId="0" fontId="25" fillId="0" borderId="11" xfId="0" applyFont="1" applyFill="1" applyBorder="1" applyAlignment="1">
      <alignment horizontal="left" wrapText="1" shrinkToFit="1"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22" fillId="0" borderId="11" xfId="0" applyFont="1" applyBorder="1" applyAlignment="1">
      <alignment wrapText="1"/>
    </xf>
    <xf numFmtId="2" fontId="0" fillId="0" borderId="0" xfId="0" applyNumberFormat="1" applyFill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 shrinkToFit="1"/>
    </xf>
    <xf numFmtId="0" fontId="21" fillId="0" borderId="11" xfId="0" applyFont="1" applyFill="1" applyBorder="1" applyAlignment="1">
      <alignment horizontal="center" vertical="center" wrapText="1" shrinkToFit="1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49" fontId="22" fillId="0" borderId="11" xfId="0" applyNumberFormat="1" applyFont="1" applyFill="1" applyBorder="1" applyAlignment="1">
      <alignment horizontal="center" vertical="center" shrinkToFit="1"/>
    </xf>
    <xf numFmtId="49" fontId="25" fillId="0" borderId="11" xfId="0" applyNumberFormat="1" applyFont="1" applyFill="1" applyBorder="1" applyAlignment="1">
      <alignment horizontal="center" vertical="center" wrapText="1" shrinkToFit="1"/>
    </xf>
    <xf numFmtId="49" fontId="25" fillId="0" borderId="11" xfId="0" applyNumberFormat="1" applyFont="1" applyFill="1" applyBorder="1" applyAlignment="1">
      <alignment horizontal="center" vertical="center" shrinkToFi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172" fontId="25" fillId="0" borderId="11" xfId="0" applyNumberFormat="1" applyFont="1" applyFill="1" applyBorder="1" applyAlignment="1">
      <alignment horizontal="center" vertical="center" shrinkToFit="1"/>
    </xf>
    <xf numFmtId="172" fontId="22" fillId="0" borderId="11" xfId="0" applyNumberFormat="1" applyFont="1" applyFill="1" applyBorder="1" applyAlignment="1">
      <alignment horizontal="center" vertical="center" shrinkToFit="1"/>
    </xf>
    <xf numFmtId="172" fontId="25" fillId="0" borderId="11" xfId="0" applyNumberFormat="1" applyFont="1" applyFill="1" applyBorder="1" applyAlignment="1">
      <alignment horizontal="center" vertical="center" shrinkToFit="1"/>
    </xf>
    <xf numFmtId="4" fontId="25" fillId="0" borderId="11" xfId="0" applyNumberFormat="1" applyFont="1" applyFill="1" applyBorder="1" applyAlignment="1">
      <alignment horizontal="center" vertical="center" shrinkToFit="1"/>
    </xf>
    <xf numFmtId="4" fontId="22" fillId="0" borderId="11" xfId="0" applyNumberFormat="1" applyFont="1" applyFill="1" applyBorder="1" applyAlignment="1">
      <alignment horizontal="center" vertical="center" shrinkToFit="1"/>
    </xf>
    <xf numFmtId="4" fontId="22" fillId="0" borderId="11" xfId="0" applyNumberFormat="1" applyFont="1" applyFill="1" applyBorder="1" applyAlignment="1">
      <alignment horizontal="center" vertical="center" shrinkToFit="1"/>
    </xf>
    <xf numFmtId="4" fontId="25" fillId="0" borderId="11" xfId="0" applyNumberFormat="1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left" vertical="center" wrapText="1" shrinkToFit="1"/>
    </xf>
    <xf numFmtId="0" fontId="25" fillId="0" borderId="11" xfId="0" applyFont="1" applyBorder="1" applyAlignment="1">
      <alignment vertic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E62"/>
  <sheetViews>
    <sheetView showGridLines="0" showZeros="0" tabSelected="1" zoomScaleSheetLayoutView="70" zoomScalePageLayoutView="0" workbookViewId="0" topLeftCell="A1">
      <selection activeCell="H8" sqref="H8"/>
    </sheetView>
  </sheetViews>
  <sheetFormatPr defaultColWidth="9.00390625" defaultRowHeight="12.75"/>
  <cols>
    <col min="1" max="1" width="46.375" style="1" customWidth="1"/>
    <col min="2" max="2" width="7.00390625" style="1" customWidth="1"/>
    <col min="3" max="3" width="8.00390625" style="2" customWidth="1"/>
    <col min="4" max="4" width="19.25390625" style="3" customWidth="1"/>
    <col min="5" max="5" width="21.75390625" style="3" customWidth="1"/>
    <col min="6" max="6" width="15.125" style="2" customWidth="1"/>
    <col min="7" max="8" width="13.875" style="4" bestFit="1" customWidth="1"/>
    <col min="9" max="239" width="9.125" style="4" customWidth="1"/>
  </cols>
  <sheetData>
    <row r="1" spans="1:10" ht="12" customHeight="1">
      <c r="A1" s="5"/>
      <c r="B1" s="5"/>
      <c r="C1" s="6"/>
      <c r="D1" s="7"/>
      <c r="E1" s="8" t="s">
        <v>0</v>
      </c>
      <c r="F1" s="8"/>
      <c r="H1"/>
      <c r="I1"/>
      <c r="J1"/>
    </row>
    <row r="2" spans="1:10" ht="11.25" customHeight="1">
      <c r="A2" s="5"/>
      <c r="B2" s="5"/>
      <c r="C2" s="6"/>
      <c r="D2" s="7"/>
      <c r="E2" s="8" t="s">
        <v>71</v>
      </c>
      <c r="F2" s="8"/>
      <c r="H2"/>
      <c r="I2"/>
      <c r="J2"/>
    </row>
    <row r="3" spans="1:10" ht="10.5" customHeight="1">
      <c r="A3" s="5"/>
      <c r="B3" s="5"/>
      <c r="C3" s="6"/>
      <c r="D3" s="7"/>
      <c r="E3" s="8" t="s">
        <v>1</v>
      </c>
      <c r="F3" s="8"/>
      <c r="H3"/>
      <c r="I3"/>
      <c r="J3"/>
    </row>
    <row r="4" spans="1:10" ht="12" customHeight="1">
      <c r="A4" s="5"/>
      <c r="B4" s="5"/>
      <c r="C4" s="6"/>
      <c r="D4" s="7"/>
      <c r="E4" s="33" t="s">
        <v>64</v>
      </c>
      <c r="F4" s="8"/>
      <c r="H4"/>
      <c r="I4"/>
      <c r="J4"/>
    </row>
    <row r="5" spans="1:6" ht="7.5" customHeight="1">
      <c r="A5" s="5"/>
      <c r="B5" s="5"/>
      <c r="C5" s="6"/>
      <c r="D5" s="7"/>
      <c r="E5" s="7"/>
      <c r="F5" s="6"/>
    </row>
    <row r="6" spans="1:6" ht="7.5" customHeight="1">
      <c r="A6" s="5"/>
      <c r="B6" s="5"/>
      <c r="C6" s="6"/>
      <c r="D6" s="7"/>
      <c r="E6" s="7"/>
      <c r="F6" s="6"/>
    </row>
    <row r="7" spans="1:10" s="11" customFormat="1" ht="32.25" customHeight="1">
      <c r="A7" s="55" t="s">
        <v>65</v>
      </c>
      <c r="B7" s="55"/>
      <c r="C7" s="55"/>
      <c r="D7" s="55"/>
      <c r="E7" s="55"/>
      <c r="F7" s="55"/>
      <c r="G7" s="9"/>
      <c r="H7" s="10"/>
      <c r="I7" s="10"/>
      <c r="J7" s="10"/>
    </row>
    <row r="8" spans="1:10" s="11" customFormat="1" ht="21" customHeight="1">
      <c r="A8" s="56" t="s">
        <v>46</v>
      </c>
      <c r="B8" s="56"/>
      <c r="C8" s="56"/>
      <c r="D8" s="56"/>
      <c r="E8" s="56"/>
      <c r="F8" s="56"/>
      <c r="G8" s="10"/>
      <c r="H8" s="10"/>
      <c r="I8" s="10"/>
      <c r="J8" s="10"/>
    </row>
    <row r="9" spans="1:239" ht="15.75">
      <c r="A9" s="12"/>
      <c r="B9" s="12"/>
      <c r="C9" s="13"/>
      <c r="D9" s="14"/>
      <c r="E9"/>
      <c r="F9" s="15" t="s">
        <v>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1:6" ht="57.75" customHeight="1">
      <c r="A10" s="16" t="s">
        <v>3</v>
      </c>
      <c r="B10" s="16" t="s">
        <v>47</v>
      </c>
      <c r="C10" s="16" t="s">
        <v>48</v>
      </c>
      <c r="D10" s="16" t="s">
        <v>66</v>
      </c>
      <c r="E10" s="30" t="s">
        <v>67</v>
      </c>
      <c r="F10" s="30" t="s">
        <v>4</v>
      </c>
    </row>
    <row r="11" spans="1:6" ht="12.75">
      <c r="A11" s="31">
        <v>1</v>
      </c>
      <c r="B11" s="31"/>
      <c r="C11" s="32">
        <v>2</v>
      </c>
      <c r="D11" s="32">
        <v>3</v>
      </c>
      <c r="E11" s="32">
        <v>4</v>
      </c>
      <c r="F11" s="32">
        <v>5</v>
      </c>
    </row>
    <row r="12" spans="1:239" ht="37.5">
      <c r="A12" s="17" t="s">
        <v>5</v>
      </c>
      <c r="B12" s="42" t="s">
        <v>50</v>
      </c>
      <c r="C12" s="43" t="s">
        <v>49</v>
      </c>
      <c r="D12" s="49">
        <f>D13+D14+D15+D16+D17+D19+D20+D18</f>
        <v>57327999.93</v>
      </c>
      <c r="E12" s="49">
        <f>E13+E14+E15+E16+E17+E19+E20+E18</f>
        <v>56747464.44</v>
      </c>
      <c r="F12" s="46">
        <f aca="true" t="shared" si="0" ref="F12:F54">E12/D12*100</f>
        <v>98.98734389703311</v>
      </c>
      <c r="G12" s="23"/>
      <c r="H12" s="24"/>
      <c r="I12" s="2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</row>
    <row r="13" spans="1:8" s="4" customFormat="1" ht="75">
      <c r="A13" s="18" t="s">
        <v>6</v>
      </c>
      <c r="B13" s="34" t="s">
        <v>50</v>
      </c>
      <c r="C13" s="35" t="s">
        <v>51</v>
      </c>
      <c r="D13" s="50">
        <v>1628710</v>
      </c>
      <c r="E13" s="50">
        <v>1628694.42</v>
      </c>
      <c r="F13" s="47">
        <f t="shared" si="0"/>
        <v>99.99904341472698</v>
      </c>
      <c r="G13" s="25"/>
      <c r="H13" s="25"/>
    </row>
    <row r="14" spans="1:239" ht="93.75">
      <c r="A14" s="19" t="s">
        <v>7</v>
      </c>
      <c r="B14" s="36" t="s">
        <v>50</v>
      </c>
      <c r="C14" s="37" t="s">
        <v>52</v>
      </c>
      <c r="D14" s="50">
        <v>2697830</v>
      </c>
      <c r="E14" s="50">
        <v>2697772.66</v>
      </c>
      <c r="F14" s="47">
        <f t="shared" si="0"/>
        <v>99.99787458809489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1:239" ht="112.5">
      <c r="A15" s="19" t="s">
        <v>8</v>
      </c>
      <c r="B15" s="36" t="s">
        <v>50</v>
      </c>
      <c r="C15" s="37" t="s">
        <v>53</v>
      </c>
      <c r="D15" s="50">
        <v>10812459.93</v>
      </c>
      <c r="E15" s="50">
        <v>10810522.54</v>
      </c>
      <c r="F15" s="47">
        <f t="shared" si="0"/>
        <v>99.98208187579382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pans="1:239" ht="18.75">
      <c r="A16" s="19" t="s">
        <v>9</v>
      </c>
      <c r="B16" s="36" t="s">
        <v>50</v>
      </c>
      <c r="C16" s="37" t="s">
        <v>54</v>
      </c>
      <c r="D16" s="50">
        <v>12150</v>
      </c>
      <c r="E16" s="50">
        <v>12150</v>
      </c>
      <c r="F16" s="47">
        <f t="shared" si="0"/>
        <v>100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</row>
    <row r="17" spans="1:239" ht="75">
      <c r="A17" s="19" t="s">
        <v>10</v>
      </c>
      <c r="B17" s="36" t="s">
        <v>50</v>
      </c>
      <c r="C17" s="37" t="s">
        <v>55</v>
      </c>
      <c r="D17" s="50">
        <v>3600660</v>
      </c>
      <c r="E17" s="50">
        <v>3600658.92</v>
      </c>
      <c r="F17" s="47">
        <f t="shared" si="0"/>
        <v>99.999970005499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39" ht="37.5">
      <c r="A18" s="19" t="s">
        <v>39</v>
      </c>
      <c r="B18" s="36" t="s">
        <v>50</v>
      </c>
      <c r="C18" s="37" t="s">
        <v>56</v>
      </c>
      <c r="D18" s="50">
        <v>297500</v>
      </c>
      <c r="E18" s="50">
        <v>297500</v>
      </c>
      <c r="F18" s="47">
        <f t="shared" si="0"/>
        <v>100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239" ht="18.75">
      <c r="A19" s="20" t="s">
        <v>11</v>
      </c>
      <c r="B19" s="38" t="s">
        <v>50</v>
      </c>
      <c r="C19" s="39" t="s">
        <v>57</v>
      </c>
      <c r="D19" s="50">
        <v>100000</v>
      </c>
      <c r="E19" s="39" t="s">
        <v>12</v>
      </c>
      <c r="F19" s="47">
        <f t="shared" si="0"/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239" ht="37.5">
      <c r="A20" s="20" t="s">
        <v>13</v>
      </c>
      <c r="B20" s="38" t="s">
        <v>50</v>
      </c>
      <c r="C20" s="39" t="s">
        <v>58</v>
      </c>
      <c r="D20" s="50">
        <v>38178690</v>
      </c>
      <c r="E20" s="50">
        <v>37700165.9</v>
      </c>
      <c r="F20" s="47">
        <f t="shared" si="0"/>
        <v>98.74661990759766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239" ht="18.75">
      <c r="A21" s="22" t="s">
        <v>14</v>
      </c>
      <c r="B21" s="40" t="s">
        <v>51</v>
      </c>
      <c r="C21" s="41" t="s">
        <v>49</v>
      </c>
      <c r="D21" s="49">
        <f>D22</f>
        <v>489200</v>
      </c>
      <c r="E21" s="49">
        <f>E22</f>
        <v>489200</v>
      </c>
      <c r="F21" s="48">
        <f t="shared" si="0"/>
        <v>100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239" ht="37.5">
      <c r="A22" s="20" t="s">
        <v>15</v>
      </c>
      <c r="B22" s="38" t="s">
        <v>51</v>
      </c>
      <c r="C22" s="39" t="s">
        <v>52</v>
      </c>
      <c r="D22" s="50">
        <v>489200</v>
      </c>
      <c r="E22" s="50">
        <v>489200</v>
      </c>
      <c r="F22" s="47">
        <f t="shared" si="0"/>
        <v>100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</row>
    <row r="23" spans="1:239" ht="18.75">
      <c r="A23" s="17" t="s">
        <v>16</v>
      </c>
      <c r="B23" s="42" t="s">
        <v>53</v>
      </c>
      <c r="C23" s="43" t="s">
        <v>49</v>
      </c>
      <c r="D23" s="49">
        <f>D27+D25+D24+D26</f>
        <v>11419413.96</v>
      </c>
      <c r="E23" s="49">
        <f>E27+E25+E24+E26</f>
        <v>10194313.129999999</v>
      </c>
      <c r="F23" s="48">
        <f t="shared" si="0"/>
        <v>89.27177143861066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</row>
    <row r="24" spans="1:239" ht="18.75">
      <c r="A24" s="27" t="s">
        <v>35</v>
      </c>
      <c r="B24" s="44" t="s">
        <v>53</v>
      </c>
      <c r="C24" s="39" t="s">
        <v>54</v>
      </c>
      <c r="D24" s="51">
        <v>275290</v>
      </c>
      <c r="E24" s="51"/>
      <c r="F24" s="47">
        <f t="shared" si="0"/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</row>
    <row r="25" spans="1:239" ht="18.75">
      <c r="A25" s="27" t="s">
        <v>36</v>
      </c>
      <c r="B25" s="44" t="s">
        <v>53</v>
      </c>
      <c r="C25" s="39" t="s">
        <v>59</v>
      </c>
      <c r="D25" s="51">
        <v>666660</v>
      </c>
      <c r="E25" s="51">
        <v>666660</v>
      </c>
      <c r="F25" s="47">
        <f t="shared" si="0"/>
        <v>100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</row>
    <row r="26" spans="1:239" ht="42.75" customHeight="1">
      <c r="A26" s="29" t="s">
        <v>41</v>
      </c>
      <c r="B26" s="44" t="s">
        <v>53</v>
      </c>
      <c r="C26" s="39" t="s">
        <v>60</v>
      </c>
      <c r="D26" s="51">
        <v>4200200</v>
      </c>
      <c r="E26" s="51">
        <v>3250548.37</v>
      </c>
      <c r="F26" s="47">
        <f t="shared" si="0"/>
        <v>77.39032355602114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</row>
    <row r="27" spans="1:239" ht="37.5">
      <c r="A27" s="20" t="s">
        <v>17</v>
      </c>
      <c r="B27" s="38" t="s">
        <v>53</v>
      </c>
      <c r="C27" s="39" t="s">
        <v>61</v>
      </c>
      <c r="D27" s="50">
        <v>6277263.96</v>
      </c>
      <c r="E27" s="50">
        <v>6277104.76</v>
      </c>
      <c r="F27" s="47">
        <f t="shared" si="0"/>
        <v>99.99746386322107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</row>
    <row r="28" spans="1:239" ht="37.5">
      <c r="A28" s="17" t="s">
        <v>37</v>
      </c>
      <c r="B28" s="42" t="s">
        <v>54</v>
      </c>
      <c r="C28" s="43" t="s">
        <v>49</v>
      </c>
      <c r="D28" s="52">
        <f>D32+D29+D30+D31</f>
        <v>16435127.59</v>
      </c>
      <c r="E28" s="52">
        <f>E32+E29+E30+E31</f>
        <v>15804670.92</v>
      </c>
      <c r="F28" s="48">
        <f t="shared" si="0"/>
        <v>96.16396850862537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239" ht="18.75">
      <c r="A29" s="20" t="s">
        <v>42</v>
      </c>
      <c r="B29" s="38" t="s">
        <v>54</v>
      </c>
      <c r="C29" s="45" t="s">
        <v>50</v>
      </c>
      <c r="D29" s="51">
        <v>237249</v>
      </c>
      <c r="E29" s="51">
        <v>237209.16</v>
      </c>
      <c r="F29" s="47">
        <f t="shared" si="0"/>
        <v>99.98320751615391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</row>
    <row r="30" spans="1:239" ht="18.75">
      <c r="A30" s="20" t="s">
        <v>43</v>
      </c>
      <c r="B30" s="38" t="s">
        <v>54</v>
      </c>
      <c r="C30" s="45" t="s">
        <v>51</v>
      </c>
      <c r="D30" s="51">
        <v>15527588.59</v>
      </c>
      <c r="E30" s="51">
        <v>14897171.76</v>
      </c>
      <c r="F30" s="47">
        <f t="shared" si="0"/>
        <v>95.94002103838585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1:239" ht="18.75">
      <c r="A31" s="20" t="s">
        <v>44</v>
      </c>
      <c r="B31" s="38" t="s">
        <v>54</v>
      </c>
      <c r="C31" s="45" t="s">
        <v>52</v>
      </c>
      <c r="D31" s="51">
        <v>670000</v>
      </c>
      <c r="E31" s="51">
        <v>670000</v>
      </c>
      <c r="F31" s="47">
        <f t="shared" si="0"/>
        <v>100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239" ht="37.5">
      <c r="A32" s="20" t="s">
        <v>38</v>
      </c>
      <c r="B32" s="38" t="s">
        <v>54</v>
      </c>
      <c r="C32" s="39" t="s">
        <v>54</v>
      </c>
      <c r="D32" s="51">
        <v>290</v>
      </c>
      <c r="E32" s="51">
        <v>290</v>
      </c>
      <c r="F32" s="47">
        <f t="shared" si="0"/>
        <v>100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1:239" ht="18.75">
      <c r="A33" s="17" t="s">
        <v>18</v>
      </c>
      <c r="B33" s="42" t="s">
        <v>56</v>
      </c>
      <c r="C33" s="43" t="s">
        <v>49</v>
      </c>
      <c r="D33" s="49">
        <f>D34+D35+D38+D39+D37+D36</f>
        <v>287229269.6</v>
      </c>
      <c r="E33" s="49">
        <f>E34+E35+E38+E39+E37+E36</f>
        <v>286980710.84</v>
      </c>
      <c r="F33" s="48">
        <f t="shared" si="0"/>
        <v>99.91346329002397</v>
      </c>
      <c r="G33" s="23"/>
      <c r="H33" s="2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</row>
    <row r="34" spans="1:239" ht="18.75">
      <c r="A34" s="20" t="s">
        <v>19</v>
      </c>
      <c r="B34" s="38" t="s">
        <v>56</v>
      </c>
      <c r="C34" s="39" t="s">
        <v>50</v>
      </c>
      <c r="D34" s="50">
        <v>67310830</v>
      </c>
      <c r="E34" s="50">
        <v>67237192.69</v>
      </c>
      <c r="F34" s="47">
        <f t="shared" si="0"/>
        <v>99.89060109643574</v>
      </c>
      <c r="G34" s="23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</row>
    <row r="35" spans="1:239" ht="18.75">
      <c r="A35" s="20" t="s">
        <v>20</v>
      </c>
      <c r="B35" s="38" t="s">
        <v>56</v>
      </c>
      <c r="C35" s="39" t="s">
        <v>51</v>
      </c>
      <c r="D35" s="50">
        <v>182476620</v>
      </c>
      <c r="E35" s="50">
        <v>182391438.81</v>
      </c>
      <c r="F35" s="47">
        <f t="shared" si="0"/>
        <v>99.95331939510936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1:239" ht="18.75">
      <c r="A36" s="20" t="s">
        <v>68</v>
      </c>
      <c r="B36" s="38" t="s">
        <v>56</v>
      </c>
      <c r="C36" s="39" t="s">
        <v>52</v>
      </c>
      <c r="D36" s="50">
        <v>21523518</v>
      </c>
      <c r="E36" s="50">
        <v>21523288.21</v>
      </c>
      <c r="F36" s="47">
        <f t="shared" si="0"/>
        <v>99.99893237713277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</row>
    <row r="37" spans="1:239" ht="56.25">
      <c r="A37" s="20" t="s">
        <v>40</v>
      </c>
      <c r="B37" s="38" t="s">
        <v>56</v>
      </c>
      <c r="C37" s="39" t="s">
        <v>54</v>
      </c>
      <c r="D37" s="50">
        <v>102000</v>
      </c>
      <c r="E37" s="50">
        <v>102000</v>
      </c>
      <c r="F37" s="47">
        <f t="shared" si="0"/>
        <v>100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</row>
    <row r="38" spans="1:239" ht="53.25" customHeight="1">
      <c r="A38" s="53" t="s">
        <v>21</v>
      </c>
      <c r="B38" s="38" t="s">
        <v>56</v>
      </c>
      <c r="C38" s="39" t="s">
        <v>56</v>
      </c>
      <c r="D38" s="50">
        <v>3526897.71</v>
      </c>
      <c r="E38" s="50">
        <v>3437397.71</v>
      </c>
      <c r="F38" s="47">
        <f t="shared" si="0"/>
        <v>97.46235906569572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</row>
    <row r="39" spans="1:239" ht="40.5" customHeight="1">
      <c r="A39" s="53" t="s">
        <v>22</v>
      </c>
      <c r="B39" s="38" t="s">
        <v>56</v>
      </c>
      <c r="C39" s="39" t="s">
        <v>60</v>
      </c>
      <c r="D39" s="50">
        <v>12289403.89</v>
      </c>
      <c r="E39" s="50">
        <v>12289393.42</v>
      </c>
      <c r="F39" s="47">
        <f t="shared" si="0"/>
        <v>99.99991480465535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</row>
    <row r="40" spans="1:239" ht="75">
      <c r="A40" s="54" t="s">
        <v>23</v>
      </c>
      <c r="B40" s="42" t="s">
        <v>59</v>
      </c>
      <c r="C40" s="43" t="s">
        <v>49</v>
      </c>
      <c r="D40" s="49">
        <f>D41+D42</f>
        <v>24993292</v>
      </c>
      <c r="E40" s="49">
        <f>E41+E42</f>
        <v>23744157.95</v>
      </c>
      <c r="F40" s="48">
        <f t="shared" si="0"/>
        <v>95.00212276958153</v>
      </c>
      <c r="G40" s="23"/>
      <c r="H40" s="2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</row>
    <row r="41" spans="1:239" ht="18.75">
      <c r="A41" s="20" t="s">
        <v>24</v>
      </c>
      <c r="B41" s="38" t="s">
        <v>59</v>
      </c>
      <c r="C41" s="39" t="s">
        <v>50</v>
      </c>
      <c r="D41" s="50">
        <v>18520460</v>
      </c>
      <c r="E41" s="50">
        <v>17279445.02</v>
      </c>
      <c r="F41" s="47">
        <f t="shared" si="0"/>
        <v>93.29922161760561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</row>
    <row r="42" spans="1:239" ht="37.5">
      <c r="A42" s="20" t="s">
        <v>25</v>
      </c>
      <c r="B42" s="38" t="s">
        <v>59</v>
      </c>
      <c r="C42" s="39" t="s">
        <v>53</v>
      </c>
      <c r="D42" s="50">
        <v>6472832</v>
      </c>
      <c r="E42" s="50">
        <v>6464712.93</v>
      </c>
      <c r="F42" s="47">
        <f t="shared" si="0"/>
        <v>99.87456695925368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</row>
    <row r="43" spans="1:239" ht="18.75">
      <c r="A43" s="17" t="s">
        <v>26</v>
      </c>
      <c r="B43" s="42" t="s">
        <v>62</v>
      </c>
      <c r="C43" s="43" t="s">
        <v>49</v>
      </c>
      <c r="D43" s="49">
        <f>D44+D45+D46</f>
        <v>5506570</v>
      </c>
      <c r="E43" s="49">
        <f>E44+E45+E46</f>
        <v>5147607.28</v>
      </c>
      <c r="F43" s="48">
        <f t="shared" si="0"/>
        <v>93.4811921032512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</row>
    <row r="44" spans="1:239" ht="18.75">
      <c r="A44" s="20" t="s">
        <v>27</v>
      </c>
      <c r="B44" s="38" t="s">
        <v>62</v>
      </c>
      <c r="C44" s="45" t="s">
        <v>50</v>
      </c>
      <c r="D44" s="51">
        <v>1571650</v>
      </c>
      <c r="E44" s="51">
        <v>1571648.31</v>
      </c>
      <c r="F44" s="47">
        <f t="shared" si="0"/>
        <v>99.99989246969746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</row>
    <row r="45" spans="1:239" ht="18.75">
      <c r="A45" s="20" t="s">
        <v>28</v>
      </c>
      <c r="B45" s="38" t="s">
        <v>62</v>
      </c>
      <c r="C45" s="39" t="s">
        <v>53</v>
      </c>
      <c r="D45" s="50">
        <v>3180000</v>
      </c>
      <c r="E45" s="50">
        <v>2821298.97</v>
      </c>
      <c r="F45" s="47">
        <f t="shared" si="0"/>
        <v>88.72009339622642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</row>
    <row r="46" spans="1:239" ht="18.75">
      <c r="A46" s="20" t="s">
        <v>45</v>
      </c>
      <c r="B46" s="38" t="s">
        <v>62</v>
      </c>
      <c r="C46" s="39" t="s">
        <v>55</v>
      </c>
      <c r="D46" s="50">
        <v>754920</v>
      </c>
      <c r="E46" s="50">
        <v>754660</v>
      </c>
      <c r="F46" s="47">
        <f t="shared" si="0"/>
        <v>99.96555926455784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</row>
    <row r="47" spans="1:239" ht="37.5">
      <c r="A47" s="22" t="s">
        <v>29</v>
      </c>
      <c r="B47" s="40" t="s">
        <v>57</v>
      </c>
      <c r="C47" s="41" t="s">
        <v>49</v>
      </c>
      <c r="D47" s="49">
        <f>D48</f>
        <v>1398000</v>
      </c>
      <c r="E47" s="49">
        <f>E48</f>
        <v>1328430.23</v>
      </c>
      <c r="F47" s="48">
        <f t="shared" si="0"/>
        <v>95.02362160228898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</row>
    <row r="48" spans="1:239" ht="18.75">
      <c r="A48" s="20" t="s">
        <v>30</v>
      </c>
      <c r="B48" s="38" t="s">
        <v>57</v>
      </c>
      <c r="C48" s="39" t="s">
        <v>50</v>
      </c>
      <c r="D48" s="50">
        <v>1398000</v>
      </c>
      <c r="E48" s="50">
        <v>1328430.23</v>
      </c>
      <c r="F48" s="47">
        <f t="shared" si="0"/>
        <v>95.02362160228898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</row>
    <row r="49" spans="1:239" ht="37.5">
      <c r="A49" s="22" t="s">
        <v>31</v>
      </c>
      <c r="B49" s="40" t="s">
        <v>61</v>
      </c>
      <c r="C49" s="41" t="s">
        <v>49</v>
      </c>
      <c r="D49" s="49">
        <f>D50</f>
        <v>3522810</v>
      </c>
      <c r="E49" s="49">
        <f>E50</f>
        <v>3522804.56</v>
      </c>
      <c r="F49" s="48">
        <f t="shared" si="0"/>
        <v>99.99984557781998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</row>
    <row r="50" spans="1:239" ht="37.5">
      <c r="A50" s="53" t="s">
        <v>70</v>
      </c>
      <c r="B50" s="38" t="s">
        <v>61</v>
      </c>
      <c r="C50" s="39" t="s">
        <v>51</v>
      </c>
      <c r="D50" s="50">
        <v>3522810</v>
      </c>
      <c r="E50" s="50">
        <v>3522804.56</v>
      </c>
      <c r="F50" s="47">
        <f t="shared" si="0"/>
        <v>99.99984557781998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</row>
    <row r="51" spans="1:239" ht="114" customHeight="1">
      <c r="A51" s="22" t="s">
        <v>32</v>
      </c>
      <c r="B51" s="40" t="s">
        <v>63</v>
      </c>
      <c r="C51" s="41" t="s">
        <v>49</v>
      </c>
      <c r="D51" s="49">
        <f>D52+D53</f>
        <v>15866766.92</v>
      </c>
      <c r="E51" s="49">
        <f>E52+E53</f>
        <v>15866766.92</v>
      </c>
      <c r="F51" s="48">
        <f t="shared" si="0"/>
        <v>100</v>
      </c>
      <c r="G51" s="23"/>
      <c r="H51" s="23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</row>
    <row r="52" spans="1:239" ht="75">
      <c r="A52" s="20" t="s">
        <v>33</v>
      </c>
      <c r="B52" s="38" t="s">
        <v>63</v>
      </c>
      <c r="C52" s="39" t="s">
        <v>50</v>
      </c>
      <c r="D52" s="50">
        <v>13458000</v>
      </c>
      <c r="E52" s="50">
        <v>13458000</v>
      </c>
      <c r="F52" s="47">
        <f t="shared" si="0"/>
        <v>100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</row>
    <row r="53" spans="1:239" ht="18.75">
      <c r="A53" s="20" t="s">
        <v>69</v>
      </c>
      <c r="B53" s="38" t="s">
        <v>63</v>
      </c>
      <c r="C53" s="39" t="s">
        <v>51</v>
      </c>
      <c r="D53" s="50">
        <v>2408766.92</v>
      </c>
      <c r="E53" s="50">
        <v>2408766.92</v>
      </c>
      <c r="F53" s="47">
        <f>E53/D53*100</f>
        <v>100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</row>
    <row r="54" spans="1:239" ht="18.75">
      <c r="A54" s="22" t="s">
        <v>34</v>
      </c>
      <c r="B54" s="22"/>
      <c r="C54" s="21"/>
      <c r="D54" s="49">
        <f>D51+D49+D47+D43+D40+D33+D23+D21+D12+D28</f>
        <v>424188450</v>
      </c>
      <c r="E54" s="49">
        <f>E51+E49+E47+E43+E40+E33+E23+E21+E12+E28</f>
        <v>419826126.27</v>
      </c>
      <c r="F54" s="48">
        <f t="shared" si="0"/>
        <v>98.97160714064704</v>
      </c>
      <c r="G54" s="26"/>
      <c r="H54" s="26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</row>
    <row r="56" spans="4:5" ht="12.75">
      <c r="D56" s="28"/>
      <c r="E56" s="28"/>
    </row>
    <row r="60" ht="12.75">
      <c r="E60" s="28"/>
    </row>
    <row r="61" ht="12.75">
      <c r="E61" s="28"/>
    </row>
    <row r="62" ht="12.75">
      <c r="E62" s="28"/>
    </row>
  </sheetData>
  <sheetProtection selectLockedCells="1" selectUnlockedCells="1"/>
  <mergeCells count="2">
    <mergeCell ref="A7:F7"/>
    <mergeCell ref="A8:F8"/>
  </mergeCells>
  <printOptions/>
  <pageMargins left="0.7874015748031497" right="0.5905511811023623" top="0.7874015748031497" bottom="0.5905511811023623" header="0.5118110236220472" footer="0"/>
  <pageSetup fitToHeight="5" fitToWidth="1" horizontalDpi="300" verticalDpi="300" orientation="portrait" pageOrder="overThenDown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2018-03-14T06:33:15Z</cp:lastPrinted>
  <dcterms:modified xsi:type="dcterms:W3CDTF">2018-03-14T06:33:18Z</dcterms:modified>
  <cp:category/>
  <cp:version/>
  <cp:contentType/>
  <cp:contentStatus/>
</cp:coreProperties>
</file>